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H15" i="2" l="1"/>
  <c r="H16" i="2"/>
  <c r="H17" i="2"/>
  <c r="H18" i="2"/>
  <c r="H19" i="2"/>
  <c r="I15" i="2"/>
  <c r="J15" i="2"/>
  <c r="K15" i="2"/>
  <c r="I16" i="2"/>
  <c r="J16" i="2"/>
  <c r="K16" i="2"/>
  <c r="I17" i="2"/>
  <c r="J17" i="2"/>
  <c r="K17" i="2"/>
  <c r="I18" i="2"/>
  <c r="J18" i="2"/>
  <c r="K18" i="2"/>
  <c r="I19" i="2"/>
  <c r="J19" i="2"/>
  <c r="K19" i="2"/>
  <c r="I14" i="2"/>
  <c r="J14" i="2"/>
  <c r="K14" i="2"/>
  <c r="C15" i="2"/>
  <c r="C16" i="2"/>
  <c r="C17" i="2"/>
  <c r="C18" i="2"/>
  <c r="C19" i="2"/>
  <c r="C14" i="2"/>
  <c r="M13" i="2" l="1"/>
  <c r="B13" i="2" l="1"/>
  <c r="C13" i="2" s="1"/>
  <c r="D13" i="2" s="1"/>
  <c r="E13" i="2" s="1"/>
  <c r="F13" i="2" s="1"/>
  <c r="G13" i="2" s="1"/>
  <c r="H13" i="2" s="1"/>
  <c r="I13" i="2" s="1"/>
  <c r="J13" i="2" s="1"/>
  <c r="K13" i="2" s="1"/>
  <c r="L13" i="2" s="1"/>
  <c r="H14" i="2"/>
</calcChain>
</file>

<file path=xl/sharedStrings.xml><?xml version="1.0" encoding="utf-8"?>
<sst xmlns="http://schemas.openxmlformats.org/spreadsheetml/2006/main" count="42" uniqueCount="34">
  <si>
    <t xml:space="preserve">к Тарифному соглашению в системе ОМС ЕАО на 2019 год </t>
  </si>
  <si>
    <t>от "28" декабря 2018 года</t>
  </si>
  <si>
    <t>Расчет размера стимулирующих выплат за отчетный период</t>
  </si>
  <si>
    <t>№ п/п</t>
  </si>
  <si>
    <t>Наименование медицинской организации</t>
  </si>
  <si>
    <t>Филиал "Биробиджанский" АО "Страховая группа "СПАССКИЕ ВОРОТА-М"</t>
  </si>
  <si>
    <t>Филиал ООО "Капитал Медицинское Страхование"</t>
  </si>
  <si>
    <t>Хабаровскому филиалу АО "Страховая компания "СОГАЗ-Мед"</t>
  </si>
  <si>
    <t>Количество баллов за отчетный период</t>
  </si>
  <si>
    <t>ОГБУЗ "Облученская районная больница"</t>
  </si>
  <si>
    <t>ОГБУЗ "Смидовичская районная больница"</t>
  </si>
  <si>
    <t>ОГБУЗ "Теплоозерская центральная районная больница"</t>
  </si>
  <si>
    <t>ОГБУЗ "Валдгеймская центральная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</si>
  <si>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</si>
  <si>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</si>
  <si>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ИТОГО</t>
  </si>
  <si>
    <t>Дифференци-рованный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</si>
  <si>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 гр.9+гр.10+гр.11</t>
  </si>
  <si>
    <t>Средневзвешенный интегрированный коэффициент для групп медицинских организаций (СКДинт i)</t>
  </si>
  <si>
    <t>Количество прикрепленного населения на 01.12.2018 - всего, в том числе по СМО: (гр.4+гр.5+гр.6)</t>
  </si>
  <si>
    <t>"Приложение № 1 к приложению № 4 "Порядок применения тарифов на оплату медицинской помощи"</t>
  </si>
  <si>
    <t>Средняя стоимость балла в расчете на 1 застрахованного, гр.8стр.7 / (гр.3стр.1 * гр.12.стр1 + гр.3стр.2 * гр.12стр.2+гр.3стр.3*гр.12стр.3+гр.3стр.4*гр.12стр.4+гр.3стр.5*гр.12стр.5+гр.3стр.6*гр.12стр.6)</t>
  </si>
  <si>
    <t>Средняя стоимость балла в расчете на 1 застрахованного с учетом СКДинт i (гр.13*гр.14)</t>
  </si>
  <si>
    <t>Сумма стимулирующих выплат с учетом оценки результативности по всем СМО без ПК, гр.3*гр.12*гр.15</t>
  </si>
  <si>
    <t>Поправочный коэффициент (ПК), стр.7 гр.16/стр.7гр.8</t>
  </si>
  <si>
    <t>Средняя стоимость балла в расчете на 1 застрахованного с учетом СКДинт i, ПК (гр.15/гр.17)</t>
  </si>
  <si>
    <t>Сумма стимулирующих выплат с учетом оценки результативности по всем СМО, гр.20+гр.21+гр.22</t>
  </si>
  <si>
    <t>Филиал "Биробиджанский" АО "Страховая группа "СПАССКИЕ ВОРОТА-М", гр.4*гр.12*гр.18</t>
  </si>
  <si>
    <t>Филиал ООО "Капитал Медицинское Страхование", гр.5*гр.12*гр.18</t>
  </si>
  <si>
    <t>Хабаровскому филиалу АО "Страховая компания "СОГАЗ-Мед", гр.6*гр.12*гр.18</t>
  </si>
  <si>
    <t>х</t>
  </si>
  <si>
    <t>Приложение № 5</t>
  </si>
  <si>
    <t>к дополнительному соглашению № 7 к Тарифному соглашению в системе ОМС ЕАО на 2019 год</t>
  </si>
  <si>
    <t>от "07" мая 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</si>
</sst>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9" tint="-0.49998474074526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 applyFont="1" applyAlignment="1">
      <alignment horizontal="right"/>
    </xf>
    <xf numFmtId="0" fontId="2" fillId="0" borderId="0" xfId="0" applyFont="1" applyFill="1"/>
    <xf numFmtId="0" fontId="3" fillId="0" borderId="0" xfId="0" applyFont="1" applyFill="1"/>
    <xf numFmtId="0" fontId="4" fillId="0" borderId="0" xfId="1" applyFont="1" applyFill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/>
    <xf numFmtId="0" fontId="4" fillId="0" borderId="0" xfId="1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43" fontId="2" fillId="0" borderId="1" xfId="2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0" xfId="1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abSelected="1" view="pageBreakPreview" topLeftCell="C1" zoomScale="60" zoomScaleNormal="80" workbookViewId="0">
      <selection activeCell="K12" sqref="K12"/>
    </sheetView>
  </sheetViews>
  <sheetFormatPr defaultRowHeight="15" x14ac:dyDescent="0.25"/>
  <cols>
    <col min="1" max="1" width="5.42578125" style="1" customWidth="1"/>
    <col min="2" max="2" width="21.28515625" style="1" customWidth="1"/>
    <col min="3" max="3" width="16.140625" style="1" customWidth="1"/>
    <col min="4" max="4" width="17.140625" style="1" customWidth="1"/>
    <col min="5" max="5" width="14.28515625" style="1" customWidth="1"/>
    <col min="6" max="6" width="14.7109375" style="1" customWidth="1"/>
    <col min="7" max="7" width="16.140625" style="1" customWidth="1"/>
    <col min="8" max="8" width="16.7109375" style="1" customWidth="1"/>
    <col min="9" max="9" width="17.7109375" style="1" customWidth="1"/>
    <col min="10" max="10" width="17.28515625" style="1" customWidth="1"/>
    <col min="11" max="11" width="17.42578125" style="1" customWidth="1"/>
    <col min="12" max="12" width="12" style="1" customWidth="1"/>
    <col min="13" max="13" width="14.7109375" style="1" customWidth="1"/>
    <col min="14" max="14" width="13.140625" style="1" customWidth="1"/>
    <col min="15" max="15" width="13.28515625" style="1" customWidth="1"/>
    <col min="16" max="16" width="16.140625" style="1" customWidth="1"/>
    <col min="17" max="17" width="15.85546875" style="1" customWidth="1"/>
    <col min="18" max="18" width="16.140625" style="1" customWidth="1"/>
    <col min="19" max="19" width="18" style="1" customWidth="1"/>
    <col min="20" max="20" width="18.28515625" style="1" customWidth="1"/>
    <col min="21" max="21" width="16.42578125" style="1" customWidth="1"/>
    <col min="22" max="22" width="16.5703125" style="1" customWidth="1"/>
    <col min="23" max="16384" width="9.140625" style="1"/>
  </cols>
  <sheetData>
    <row r="1" spans="1:23" x14ac:dyDescent="0.25">
      <c r="T1" s="24" t="s">
        <v>31</v>
      </c>
      <c r="U1" s="24"/>
      <c r="V1" s="24"/>
    </row>
    <row r="2" spans="1:23" x14ac:dyDescent="0.25">
      <c r="M2" s="15"/>
      <c r="N2" s="15"/>
      <c r="O2" s="15"/>
      <c r="P2" s="24" t="s">
        <v>32</v>
      </c>
      <c r="Q2" s="24"/>
      <c r="R2" s="24"/>
      <c r="S2" s="24"/>
      <c r="T2" s="24"/>
      <c r="U2" s="24"/>
      <c r="V2" s="24"/>
    </row>
    <row r="3" spans="1:23" x14ac:dyDescent="0.25">
      <c r="L3" s="15"/>
      <c r="M3" s="15"/>
      <c r="N3" s="15"/>
      <c r="O3" s="15"/>
      <c r="P3" s="15"/>
      <c r="Q3" s="24" t="s">
        <v>33</v>
      </c>
      <c r="R3" s="24"/>
      <c r="S3" s="24"/>
      <c r="T3" s="24"/>
      <c r="U3" s="24"/>
      <c r="V3" s="24"/>
    </row>
    <row r="5" spans="1:23" ht="15.75" x14ac:dyDescent="0.25">
      <c r="F5" s="3"/>
      <c r="M5" s="14"/>
      <c r="N5" s="14"/>
      <c r="O5" s="25" t="s">
        <v>20</v>
      </c>
      <c r="P5" s="25"/>
      <c r="Q5" s="25"/>
      <c r="R5" s="25"/>
      <c r="S5" s="25"/>
      <c r="T5" s="25"/>
      <c r="U5" s="25"/>
      <c r="V5" s="25"/>
    </row>
    <row r="6" spans="1:23" ht="15.75" x14ac:dyDescent="0.25">
      <c r="F6" s="3"/>
      <c r="L6" s="4"/>
      <c r="M6" s="4"/>
      <c r="N6" s="4"/>
      <c r="O6" s="4"/>
      <c r="P6" s="25" t="s">
        <v>0</v>
      </c>
      <c r="Q6" s="25"/>
      <c r="R6" s="25"/>
      <c r="S6" s="25"/>
      <c r="T6" s="25"/>
      <c r="U6" s="25"/>
      <c r="V6" s="25"/>
    </row>
    <row r="7" spans="1:23" ht="15.75" x14ac:dyDescent="0.25">
      <c r="F7" s="3"/>
      <c r="L7" s="4"/>
      <c r="M7" s="4"/>
      <c r="N7" s="4"/>
      <c r="O7" s="4"/>
      <c r="P7" s="4"/>
      <c r="Q7" s="4"/>
      <c r="R7" s="4"/>
      <c r="S7" s="5"/>
      <c r="T7" s="25" t="s">
        <v>1</v>
      </c>
      <c r="U7" s="25"/>
      <c r="V7" s="25"/>
    </row>
    <row r="8" spans="1:23" ht="15.75" x14ac:dyDescent="0.25">
      <c r="F8" s="3"/>
      <c r="K8" s="4"/>
      <c r="L8" s="4"/>
      <c r="M8" s="4"/>
      <c r="N8" s="4"/>
      <c r="O8" s="4"/>
      <c r="P8" s="4"/>
      <c r="Q8" s="4"/>
      <c r="R8" s="5"/>
      <c r="S8" s="5"/>
      <c r="T8" s="6"/>
      <c r="U8" s="6"/>
    </row>
    <row r="9" spans="1:23" ht="15.75" x14ac:dyDescent="0.25">
      <c r="C9" s="2"/>
      <c r="D9" s="2"/>
      <c r="E9" s="3"/>
      <c r="F9" s="3"/>
      <c r="G9" s="3"/>
      <c r="R9" s="7"/>
      <c r="S9" s="7"/>
      <c r="T9" s="7"/>
      <c r="U9" s="7"/>
    </row>
    <row r="10" spans="1:23" ht="23.25" customHeight="1" x14ac:dyDescent="0.25">
      <c r="A10" s="29" t="s">
        <v>2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3" ht="15.75" x14ac:dyDescent="0.25">
      <c r="A11" s="8"/>
      <c r="B11" s="8"/>
      <c r="C11" s="8"/>
      <c r="D11" s="8"/>
      <c r="E11" s="8"/>
    </row>
    <row r="12" spans="1:23" ht="264.75" customHeight="1" x14ac:dyDescent="0.25">
      <c r="A12" s="9" t="s">
        <v>3</v>
      </c>
      <c r="B12" s="10" t="s">
        <v>4</v>
      </c>
      <c r="C12" s="10" t="s">
        <v>19</v>
      </c>
      <c r="D12" s="10" t="s">
        <v>5</v>
      </c>
      <c r="E12" s="10" t="s">
        <v>6</v>
      </c>
      <c r="F12" s="10" t="s">
        <v>7</v>
      </c>
      <c r="G12" s="11" t="s">
        <v>16</v>
      </c>
      <c r="H12" s="11" t="s">
        <v>17</v>
      </c>
      <c r="I12" s="10" t="s">
        <v>5</v>
      </c>
      <c r="J12" s="10" t="s">
        <v>6</v>
      </c>
      <c r="K12" s="10" t="s">
        <v>7</v>
      </c>
      <c r="L12" s="11" t="s">
        <v>8</v>
      </c>
      <c r="M12" s="16" t="s">
        <v>21</v>
      </c>
      <c r="N12" s="16" t="s">
        <v>18</v>
      </c>
      <c r="O12" s="16" t="s">
        <v>22</v>
      </c>
      <c r="P12" s="16" t="s">
        <v>23</v>
      </c>
      <c r="Q12" s="16" t="s">
        <v>24</v>
      </c>
      <c r="R12" s="16" t="s">
        <v>25</v>
      </c>
      <c r="S12" s="16" t="s">
        <v>26</v>
      </c>
      <c r="T12" s="10" t="s">
        <v>27</v>
      </c>
      <c r="U12" s="10" t="s">
        <v>28</v>
      </c>
      <c r="V12" s="10" t="s">
        <v>29</v>
      </c>
      <c r="W12"/>
    </row>
    <row r="13" spans="1:23" x14ac:dyDescent="0.25">
      <c r="A13" s="17">
        <v>1</v>
      </c>
      <c r="B13" s="17">
        <f>A13+1</f>
        <v>2</v>
      </c>
      <c r="C13" s="17">
        <f t="shared" ref="C13:M13" si="0">B13+1</f>
        <v>3</v>
      </c>
      <c r="D13" s="17">
        <f t="shared" si="0"/>
        <v>4</v>
      </c>
      <c r="E13" s="17">
        <f t="shared" si="0"/>
        <v>5</v>
      </c>
      <c r="F13" s="17">
        <f t="shared" si="0"/>
        <v>6</v>
      </c>
      <c r="G13" s="17">
        <f t="shared" si="0"/>
        <v>7</v>
      </c>
      <c r="H13" s="17">
        <f t="shared" si="0"/>
        <v>8</v>
      </c>
      <c r="I13" s="17">
        <f t="shared" si="0"/>
        <v>9</v>
      </c>
      <c r="J13" s="17">
        <f t="shared" si="0"/>
        <v>10</v>
      </c>
      <c r="K13" s="17">
        <f t="shared" si="0"/>
        <v>11</v>
      </c>
      <c r="L13" s="17">
        <f t="shared" si="0"/>
        <v>12</v>
      </c>
      <c r="M13" s="18">
        <f t="shared" si="0"/>
        <v>13</v>
      </c>
      <c r="N13" s="18">
        <v>14</v>
      </c>
      <c r="O13" s="18">
        <v>15</v>
      </c>
      <c r="P13" s="18">
        <v>16</v>
      </c>
      <c r="Q13" s="18">
        <v>17</v>
      </c>
      <c r="R13" s="18">
        <v>18</v>
      </c>
      <c r="S13" s="18">
        <v>19</v>
      </c>
      <c r="T13" s="18">
        <v>20</v>
      </c>
      <c r="U13" s="18">
        <v>21</v>
      </c>
      <c r="V13" s="18">
        <v>22</v>
      </c>
      <c r="W13"/>
    </row>
    <row r="14" spans="1:23" ht="30" x14ac:dyDescent="0.25">
      <c r="A14" s="17">
        <v>1</v>
      </c>
      <c r="B14" s="19" t="s">
        <v>9</v>
      </c>
      <c r="C14" s="22">
        <f>D14+E14+F14</f>
        <v>12033</v>
      </c>
      <c r="D14" s="22">
        <v>94</v>
      </c>
      <c r="E14" s="22">
        <v>9843</v>
      </c>
      <c r="F14" s="22">
        <v>2096</v>
      </c>
      <c r="G14" s="17">
        <v>26.034400000000002</v>
      </c>
      <c r="H14" s="23">
        <f>I14+J14+K14</f>
        <v>939815.81</v>
      </c>
      <c r="I14" s="21">
        <f>ROUND((D14*$G$15)*3,2)</f>
        <v>7341.7</v>
      </c>
      <c r="J14" s="21">
        <f t="shared" ref="J14" si="1">ROUND((E14*$G$15)*3,2)</f>
        <v>768769.8</v>
      </c>
      <c r="K14" s="21">
        <f t="shared" ref="K14" si="2">ROUND((F14*$G$15)*3,2)</f>
        <v>163704.31</v>
      </c>
      <c r="L14" s="17">
        <v>86</v>
      </c>
      <c r="M14" s="26">
        <v>0.63623326543893766</v>
      </c>
      <c r="N14" s="26">
        <v>2.1922299999999999</v>
      </c>
      <c r="O14" s="26">
        <v>1.3947696514932022</v>
      </c>
      <c r="P14" s="21">
        <v>1443360.6366119224</v>
      </c>
      <c r="Q14" s="26">
        <v>1.5705030296596618</v>
      </c>
      <c r="R14" s="26">
        <v>0.8881037636682928</v>
      </c>
      <c r="S14" s="21">
        <v>919043.52258696884</v>
      </c>
      <c r="T14" s="21">
        <v>7179.430825494479</v>
      </c>
      <c r="U14" s="21">
        <v>751778.05973768258</v>
      </c>
      <c r="V14" s="21">
        <v>160086.03202379178</v>
      </c>
    </row>
    <row r="15" spans="1:23" ht="45" x14ac:dyDescent="0.25">
      <c r="A15" s="17">
        <v>2</v>
      </c>
      <c r="B15" s="19" t="s">
        <v>10</v>
      </c>
      <c r="C15" s="22">
        <f t="shared" ref="C15:C19" si="3">D15+E15+F15</f>
        <v>8595</v>
      </c>
      <c r="D15" s="22">
        <v>1016</v>
      </c>
      <c r="E15" s="22">
        <v>7074</v>
      </c>
      <c r="F15" s="22">
        <v>505</v>
      </c>
      <c r="G15" s="17">
        <v>26.034400000000002</v>
      </c>
      <c r="H15" s="23">
        <f t="shared" ref="H15:H19" si="4">I15+J15+K15</f>
        <v>671297.01</v>
      </c>
      <c r="I15" s="21">
        <f t="shared" ref="I15:I19" si="5">ROUND((D15*$G$15)*3,2)</f>
        <v>79352.850000000006</v>
      </c>
      <c r="J15" s="21">
        <f t="shared" ref="J15:J19" si="6">ROUND((E15*$G$15)*3,2)</f>
        <v>552502.04</v>
      </c>
      <c r="K15" s="21">
        <f t="shared" ref="K15:K19" si="7">ROUND((F15*$G$15)*3,2)</f>
        <v>39442.120000000003</v>
      </c>
      <c r="L15" s="17">
        <v>88</v>
      </c>
      <c r="M15" s="27"/>
      <c r="N15" s="28"/>
      <c r="O15" s="28"/>
      <c r="P15" s="21">
        <v>1054947.9736033983</v>
      </c>
      <c r="Q15" s="27"/>
      <c r="R15" s="28"/>
      <c r="S15" s="21">
        <v>671726.16268814995</v>
      </c>
      <c r="T15" s="21">
        <v>79403.581302054721</v>
      </c>
      <c r="U15" s="21">
        <v>552855.2501286763</v>
      </c>
      <c r="V15" s="21">
        <v>39467.331257418933</v>
      </c>
    </row>
    <row r="16" spans="1:23" ht="60" x14ac:dyDescent="0.25">
      <c r="A16" s="17">
        <v>3</v>
      </c>
      <c r="B16" s="19" t="s">
        <v>11</v>
      </c>
      <c r="C16" s="22">
        <f t="shared" si="3"/>
        <v>16607</v>
      </c>
      <c r="D16" s="22">
        <v>1601</v>
      </c>
      <c r="E16" s="22">
        <v>8353</v>
      </c>
      <c r="F16" s="22">
        <v>6653</v>
      </c>
      <c r="G16" s="17">
        <v>14.446899999999999</v>
      </c>
      <c r="H16" s="23">
        <f t="shared" si="4"/>
        <v>1297059.8400000001</v>
      </c>
      <c r="I16" s="21">
        <f t="shared" si="5"/>
        <v>125043.22</v>
      </c>
      <c r="J16" s="21">
        <f t="shared" si="6"/>
        <v>652396.03</v>
      </c>
      <c r="K16" s="21">
        <f t="shared" si="7"/>
        <v>519620.59</v>
      </c>
      <c r="L16" s="17">
        <v>88</v>
      </c>
      <c r="M16" s="27"/>
      <c r="N16" s="26">
        <v>1.21651</v>
      </c>
      <c r="O16" s="26">
        <v>0.77398412973912201</v>
      </c>
      <c r="P16" s="21">
        <v>1131112.7909468287</v>
      </c>
      <c r="Q16" s="27"/>
      <c r="R16" s="26">
        <v>0.4928256202771219</v>
      </c>
      <c r="S16" s="21">
        <v>720223.24668291037</v>
      </c>
      <c r="T16" s="21">
        <v>69433.215989603152</v>
      </c>
      <c r="U16" s="21">
        <v>362258.3717433823</v>
      </c>
      <c r="V16" s="21">
        <v>288531.65894992492</v>
      </c>
    </row>
    <row r="17" spans="1:22" ht="60" x14ac:dyDescent="0.25">
      <c r="A17" s="17">
        <v>4</v>
      </c>
      <c r="B17" s="19" t="s">
        <v>12</v>
      </c>
      <c r="C17" s="22">
        <f t="shared" si="3"/>
        <v>11496</v>
      </c>
      <c r="D17" s="22">
        <v>620</v>
      </c>
      <c r="E17" s="22">
        <v>8003</v>
      </c>
      <c r="F17" s="22">
        <v>2873</v>
      </c>
      <c r="G17" s="17">
        <v>14.446899999999999</v>
      </c>
      <c r="H17" s="23">
        <f t="shared" si="4"/>
        <v>897874.38</v>
      </c>
      <c r="I17" s="21">
        <f t="shared" si="5"/>
        <v>48423.98</v>
      </c>
      <c r="J17" s="21">
        <f t="shared" si="6"/>
        <v>625059.91</v>
      </c>
      <c r="K17" s="21">
        <f t="shared" si="7"/>
        <v>224390.49</v>
      </c>
      <c r="L17" s="17">
        <v>90</v>
      </c>
      <c r="M17" s="27"/>
      <c r="N17" s="28"/>
      <c r="O17" s="28"/>
      <c r="P17" s="21">
        <v>800794.93999328522</v>
      </c>
      <c r="Q17" s="27"/>
      <c r="R17" s="28"/>
      <c r="S17" s="21">
        <v>509897.0997635214</v>
      </c>
      <c r="T17" s="21">
        <v>27499.669611463403</v>
      </c>
      <c r="U17" s="21">
        <v>354967.50951700262</v>
      </c>
      <c r="V17" s="21">
        <v>127429.92063505542</v>
      </c>
    </row>
    <row r="18" spans="1:22" ht="45" x14ac:dyDescent="0.25">
      <c r="A18" s="17">
        <v>5</v>
      </c>
      <c r="B18" s="19" t="s">
        <v>13</v>
      </c>
      <c r="C18" s="22">
        <f t="shared" si="3"/>
        <v>15812</v>
      </c>
      <c r="D18" s="22">
        <v>2894</v>
      </c>
      <c r="E18" s="22">
        <v>10485</v>
      </c>
      <c r="F18" s="22">
        <v>2433</v>
      </c>
      <c r="G18" s="17">
        <v>17.436399999999999</v>
      </c>
      <c r="H18" s="23">
        <f t="shared" si="4"/>
        <v>1234967.8</v>
      </c>
      <c r="I18" s="21">
        <f t="shared" si="5"/>
        <v>226030.66</v>
      </c>
      <c r="J18" s="21">
        <f t="shared" si="6"/>
        <v>818912.05</v>
      </c>
      <c r="K18" s="21">
        <f t="shared" si="7"/>
        <v>190025.09</v>
      </c>
      <c r="L18" s="17">
        <v>90</v>
      </c>
      <c r="M18" s="27"/>
      <c r="N18" s="26">
        <v>1.4682299999999999</v>
      </c>
      <c r="O18" s="26">
        <v>0.9341367673154114</v>
      </c>
      <c r="P18" s="21">
        <v>1329351.3508312157</v>
      </c>
      <c r="Q18" s="27"/>
      <c r="R18" s="26">
        <v>0.59480099667037567</v>
      </c>
      <c r="S18" s="21">
        <v>846449.40234167827</v>
      </c>
      <c r="T18" s="21">
        <v>154921.86759276604</v>
      </c>
      <c r="U18" s="21">
        <v>561283.96050799999</v>
      </c>
      <c r="V18" s="21">
        <v>130243.57424091216</v>
      </c>
    </row>
    <row r="19" spans="1:22" ht="45" x14ac:dyDescent="0.25">
      <c r="A19" s="17">
        <v>6</v>
      </c>
      <c r="B19" s="19" t="s">
        <v>14</v>
      </c>
      <c r="C19" s="22">
        <f t="shared" si="3"/>
        <v>9608</v>
      </c>
      <c r="D19" s="22">
        <v>75</v>
      </c>
      <c r="E19" s="22">
        <v>9096</v>
      </c>
      <c r="F19" s="22">
        <v>437</v>
      </c>
      <c r="G19" s="17">
        <v>17.436399999999999</v>
      </c>
      <c r="H19" s="23">
        <f t="shared" si="4"/>
        <v>750415.54999999993</v>
      </c>
      <c r="I19" s="21">
        <f t="shared" si="5"/>
        <v>5857.74</v>
      </c>
      <c r="J19" s="21">
        <f t="shared" si="6"/>
        <v>710426.71</v>
      </c>
      <c r="K19" s="21">
        <f t="shared" si="7"/>
        <v>34131.1</v>
      </c>
      <c r="L19" s="17">
        <v>86</v>
      </c>
      <c r="M19" s="28"/>
      <c r="N19" s="28"/>
      <c r="O19" s="28"/>
      <c r="P19" s="21">
        <v>771866.00119151664</v>
      </c>
      <c r="Q19" s="28"/>
      <c r="R19" s="28"/>
      <c r="S19" s="21">
        <v>491476.92593677138</v>
      </c>
      <c r="T19" s="21">
        <v>3836.4664285239232</v>
      </c>
      <c r="U19" s="21">
        <v>465286.64845138136</v>
      </c>
      <c r="V19" s="21">
        <v>22353.81105686606</v>
      </c>
    </row>
    <row r="20" spans="1:22" x14ac:dyDescent="0.25">
      <c r="A20" s="17">
        <v>7</v>
      </c>
      <c r="B20" s="20" t="s">
        <v>15</v>
      </c>
      <c r="C20" s="22">
        <v>74151</v>
      </c>
      <c r="D20" s="22">
        <v>6300</v>
      </c>
      <c r="E20" s="22">
        <v>52854</v>
      </c>
      <c r="F20" s="22">
        <v>14997</v>
      </c>
      <c r="G20" s="17" t="s">
        <v>30</v>
      </c>
      <c r="H20" s="21">
        <v>4158816.36</v>
      </c>
      <c r="I20" s="21">
        <v>338260.25000000006</v>
      </c>
      <c r="J20" s="21">
        <v>3054418.77</v>
      </c>
      <c r="K20" s="21">
        <v>766137.34</v>
      </c>
      <c r="L20" s="17">
        <v>528</v>
      </c>
      <c r="M20" s="17" t="s">
        <v>30</v>
      </c>
      <c r="N20" s="17" t="s">
        <v>30</v>
      </c>
      <c r="O20" s="17" t="s">
        <v>30</v>
      </c>
      <c r="P20" s="21">
        <v>6531433.6931781666</v>
      </c>
      <c r="Q20" s="17" t="s">
        <v>30</v>
      </c>
      <c r="R20" s="17" t="s">
        <v>30</v>
      </c>
      <c r="S20" s="21">
        <v>4158816.3600000003</v>
      </c>
      <c r="T20" s="21">
        <v>342274.24174990575</v>
      </c>
      <c r="U20" s="21">
        <v>3048429.8000861253</v>
      </c>
      <c r="V20" s="21">
        <v>768112.31816396932</v>
      </c>
    </row>
    <row r="21" spans="1:22" x14ac:dyDescent="0.25">
      <c r="A21" s="12"/>
    </row>
    <row r="22" spans="1:22" ht="18.75" x14ac:dyDescent="0.3">
      <c r="B22" s="13"/>
    </row>
  </sheetData>
  <mergeCells count="18">
    <mergeCell ref="T7:V7"/>
    <mergeCell ref="M14:M19"/>
    <mergeCell ref="N14:N15"/>
    <mergeCell ref="N16:N17"/>
    <mergeCell ref="N18:N19"/>
    <mergeCell ref="O14:O15"/>
    <mergeCell ref="O16:O17"/>
    <mergeCell ref="O18:O19"/>
    <mergeCell ref="Q14:Q19"/>
    <mergeCell ref="R14:R15"/>
    <mergeCell ref="R16:R17"/>
    <mergeCell ref="R18:R19"/>
    <mergeCell ref="A10:V10"/>
    <mergeCell ref="T1:V1"/>
    <mergeCell ref="P2:V2"/>
    <mergeCell ref="Q3:V3"/>
    <mergeCell ref="O5:V5"/>
    <mergeCell ref="P6:V6"/>
  </mergeCells>
  <pageMargins left="3.937007874015748E-2" right="3.937007874015748E-2" top="3.937007874015748E-2" bottom="3.937007874015748E-2" header="3.937007874015748E-2" footer="3.937007874015748E-2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2019-05-07T00:57:22Z</dcterms:modified>
</cp:coreProperties>
</file>